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<sst xmlns="http://schemas.openxmlformats.org/spreadsheetml/2006/main" count="34" uniqueCount="34">
  <si>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Crystal Frequency (Hz)</t>
  </si>
  <si>
    <t>Timer Reload Value (DEC, HEX)</t>
  </si>
  <si>
    <t>Crystal Baud Rate</t>
  </si>
  <si>
    <t>Standard Baud Rate</t>
  </si>
  <si>
    <t>FF</t>
  </si>
  <si>
    <t>Error (%)</t>
  </si>
  <si>
    <t>FE</t>
  </si>
  <si>
    <t>FD</t>
  </si>
  <si>
    <t>FC</t>
  </si>
  <si>
    <t>FB</t>
  </si>
  <si>
    <t>FA</t>
  </si>
  <si>
    <t>F8</t>
  </si>
  <si>
    <t>F6</t>
  </si>
  <si>
    <t>F5</t>
  </si>
  <si>
    <t>F4</t>
  </si>
  <si>
    <t>F3</t>
  </si>
  <si>
    <t>F0</t>
  </si>
  <si>
    <t>EC</t>
  </si>
  <si>
    <t>EA</t>
  </si>
  <si>
    <t>E8</t>
  </si>
  <si>
    <t>E6</t>
  </si>
  <si>
    <t>E0</t>
  </si>
  <si>
    <t>DD</t>
  </si>
  <si>
    <t>D8</t>
  </si>
  <si>
    <t>D4</t>
  </si>
  <si>
    <t>D0</t>
  </si>
  <si>
    <t>CC</t>
  </si>
  <si>
    <t>C0</t>
  </si>
  <si>
    <t>BA</t>
  </si>
  <si>
    <t>B0</t>
  </si>
  <si>
    <t>A8</t>
  </si>
  <si>
    <t>A0</t>
  </si>
  <si>
    <t>8051 Crystal Baud Rate Calculator</t>
  </si>
  <si>
    <t>http://www.kerrywong.com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</si>
</sst>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0.0"/>
    <numFmt numFmtId="167" formatCode="@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5" fontId="3" fillId="2" borderId="1" xfId="0" applyNumberFormat="1" applyFont="1" applyFill="1" applyBorder="1" applyAlignment="1">
      <alignment/>
    </xf>
    <xf numFmtId="164" fontId="0" fillId="3" borderId="0" xfId="0" applyFill="1" applyAlignment="1">
      <alignment/>
    </xf>
    <xf numFmtId="166" fontId="0" fillId="4" borderId="0" xfId="0" applyNumberFormat="1" applyFill="1" applyAlignment="1">
      <alignment/>
    </xf>
    <xf numFmtId="166" fontId="1" fillId="5" borderId="0" xfId="0" applyNumberFormat="1" applyFont="1" applyFill="1" applyAlignment="1">
      <alignment horizontal="right"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7" fontId="0" fillId="3" borderId="0" xfId="0" applyNumberFormat="1" applyFill="1" applyAlignment="1">
      <alignment horizontal="left"/>
    </xf>
    <xf numFmtId="164" fontId="0" fillId="3" borderId="0" xfId="0" applyFill="1" applyAlignment="1">
      <alignment horizontal="left"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7DA647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rrywo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2" width="27.8515625" style="0" customWidth="1"/>
    <col min="3" max="3" width="4.140625" style="0" customWidth="1"/>
    <col min="4" max="4" width="16.421875" style="0" customWidth="1"/>
    <col min="5" max="5" width="18.7109375" style="0" customWidth="1"/>
  </cols>
  <sheetData>
    <row r="1" spans="1:15" ht="12.75">
      <c r="A1" s="1" t="s">
        <v>0</v>
      </c>
      <c r="B1" s="1" t="s">
        <v>1</v>
      </c>
      <c r="D1" s="1" t="s">
        <v>2</v>
      </c>
      <c r="E1" s="2" t="s">
        <v>3</v>
      </c>
      <c r="F1" s="3">
        <v>300</v>
      </c>
      <c r="G1" s="3">
        <v>600</v>
      </c>
      <c r="H1" s="3">
        <v>1200</v>
      </c>
      <c r="I1" s="3">
        <v>2400</v>
      </c>
      <c r="J1" s="3">
        <v>4800</v>
      </c>
      <c r="K1" s="3">
        <v>9600</v>
      </c>
      <c r="L1" s="3">
        <v>19200</v>
      </c>
      <c r="M1" s="3">
        <v>38400</v>
      </c>
      <c r="N1" s="3">
        <v>57600</v>
      </c>
      <c r="O1" s="3">
        <v>115200</v>
      </c>
    </row>
    <row r="2" spans="1:15" ht="12.75">
      <c r="A2" s="4">
        <v>21700000</v>
      </c>
      <c r="B2" s="5">
        <v>255</v>
      </c>
      <c r="C2" s="5" t="s">
        <v>4</v>
      </c>
      <c r="D2" s="6">
        <f>A2/(192*(256-B2))</f>
        <v>113020.83333333333</v>
      </c>
      <c r="E2" s="7" t="s">
        <v>5</v>
      </c>
      <c r="F2" s="8">
        <f>(F1-D2)/F1*100</f>
        <v>-37573.61111111111</v>
      </c>
      <c r="G2" s="9">
        <f>(G1-D2)/G1*100</f>
        <v>-18736.805555555555</v>
      </c>
      <c r="H2" s="9">
        <f>(H1-D2)/H1*100</f>
        <v>-9318.402777777777</v>
      </c>
      <c r="I2" s="9">
        <f>(I1-D2)/I1*100</f>
        <v>-4609.201388888889</v>
      </c>
      <c r="J2" s="9">
        <f>(J1-D2)/J1*100</f>
        <v>-2254.6006944444443</v>
      </c>
      <c r="K2" s="9">
        <f>(K1-D2)/K1*100</f>
        <v>-1077.3003472222222</v>
      </c>
      <c r="L2" s="9">
        <f>(L1-D2)/L1*100</f>
        <v>-488.6501736111111</v>
      </c>
      <c r="M2" s="9">
        <f>(M1-D2)/M1*100</f>
        <v>-194.32508680555554</v>
      </c>
      <c r="N2" s="9">
        <f>(N1-D2)/N1*100</f>
        <v>-96.21672453703702</v>
      </c>
      <c r="O2" s="10">
        <f>(O1-D2)/O1*100</f>
        <v>1.8916377314814856</v>
      </c>
    </row>
    <row r="3" spans="2:15" ht="12.75">
      <c r="B3" s="5">
        <v>254</v>
      </c>
      <c r="C3" s="5" t="s">
        <v>6</v>
      </c>
      <c r="D3" s="6">
        <f>A2/(192*(256-B3))</f>
        <v>56510.416666666664</v>
      </c>
      <c r="E3" s="11"/>
      <c r="F3" s="12">
        <f>(F1-D3)/F1*100</f>
        <v>-18736.805555555555</v>
      </c>
      <c r="G3" s="11">
        <f>(G1-D3)/G1*100</f>
        <v>-9318.402777777777</v>
      </c>
      <c r="H3" s="11">
        <f>(H1-D3)/H1*100</f>
        <v>-4609.201388888889</v>
      </c>
      <c r="I3" s="11">
        <f>(I1-D3)/I1*100</f>
        <v>-2254.6006944444443</v>
      </c>
      <c r="J3" s="11">
        <f>(J1-D3)/J1*100</f>
        <v>-1077.3003472222222</v>
      </c>
      <c r="K3" s="11">
        <f>(K1-D3)/K1*100</f>
        <v>-488.6501736111111</v>
      </c>
      <c r="L3" s="11">
        <f>(L1-D3)/L1*100</f>
        <v>-194.32508680555554</v>
      </c>
      <c r="M3" s="11">
        <f>(M1-D3)/M1*100</f>
        <v>-47.16254340277777</v>
      </c>
      <c r="N3" s="11">
        <f>(N1-D3)/N1*100</f>
        <v>1.8916377314814856</v>
      </c>
      <c r="O3" s="13">
        <f>(O1-D3)/O1*100</f>
        <v>50.94581886574075</v>
      </c>
    </row>
    <row r="4" spans="2:15" ht="12.75">
      <c r="B4" s="5">
        <v>253</v>
      </c>
      <c r="C4" s="5" t="s">
        <v>7</v>
      </c>
      <c r="D4" s="6">
        <f>A2/(192*(256-B4))</f>
        <v>37673.61111111111</v>
      </c>
      <c r="E4" s="11"/>
      <c r="F4" s="12">
        <f>(F1-D4)/F1*100</f>
        <v>-12457.870370370369</v>
      </c>
      <c r="G4" s="11">
        <f>(G1-D4)/G1*100</f>
        <v>-6178.935185185184</v>
      </c>
      <c r="H4" s="11">
        <f>(H1-D4)/H1*100</f>
        <v>-3039.467592592592</v>
      </c>
      <c r="I4" s="11">
        <f>(I1-D4)/I1*100</f>
        <v>-1469.733796296296</v>
      </c>
      <c r="J4" s="11">
        <f>(J1-D4)/J1*100</f>
        <v>-684.866898148148</v>
      </c>
      <c r="K4" s="11">
        <f>(K1-D4)/K1*100</f>
        <v>-292.433449074074</v>
      </c>
      <c r="L4" s="11">
        <f>(L1-D4)/L1*100</f>
        <v>-96.21672453703702</v>
      </c>
      <c r="M4" s="11">
        <f>(M1-D4)/M1*100</f>
        <v>1.8916377314814856</v>
      </c>
      <c r="N4" s="11">
        <f>(N1-D4)/N1*100</f>
        <v>34.59442515432099</v>
      </c>
      <c r="O4" s="13">
        <f>(O1-D4)/O1*100</f>
        <v>67.2972125771605</v>
      </c>
    </row>
    <row r="5" spans="2:15" ht="12.75">
      <c r="B5" s="5">
        <v>252</v>
      </c>
      <c r="C5" s="5" t="s">
        <v>8</v>
      </c>
      <c r="D5" s="6">
        <f>A2/(192*(256-B5))</f>
        <v>28255.208333333332</v>
      </c>
      <c r="E5" s="11"/>
      <c r="F5" s="12">
        <f>(F1-D5)/F1*100</f>
        <v>-9318.402777777777</v>
      </c>
      <c r="G5" s="11">
        <f>(G1-D5)/G1*100</f>
        <v>-4609.201388888889</v>
      </c>
      <c r="H5" s="11">
        <f>(H1-D5)/H1*100</f>
        <v>-2254.6006944444443</v>
      </c>
      <c r="I5" s="11">
        <f>(I1-D5)/I1*100</f>
        <v>-1077.3003472222222</v>
      </c>
      <c r="J5" s="11">
        <f>(J1-D5)/J1*100</f>
        <v>-488.6501736111111</v>
      </c>
      <c r="K5" s="11">
        <f>(K1-D5)/K1*100</f>
        <v>-194.32508680555554</v>
      </c>
      <c r="L5" s="11">
        <f>(L1-D5)/L1*100</f>
        <v>-47.16254340277777</v>
      </c>
      <c r="M5" s="11">
        <f>(M1-D5)/M1*100</f>
        <v>26.418728298611114</v>
      </c>
      <c r="N5" s="11">
        <f>(N1-D5)/N1*100</f>
        <v>50.94581886574075</v>
      </c>
      <c r="O5" s="13">
        <f>(O1-D5)/O1*100</f>
        <v>75.47290943287037</v>
      </c>
    </row>
    <row r="6" spans="2:15" ht="12.75">
      <c r="B6" s="5">
        <v>251</v>
      </c>
      <c r="C6" s="5" t="s">
        <v>9</v>
      </c>
      <c r="D6" s="6">
        <f>A2/(192*(256-B6))</f>
        <v>22604.166666666668</v>
      </c>
      <c r="E6" s="11"/>
      <c r="F6" s="12">
        <f>(F1-D6)/F1*100</f>
        <v>-7434.722222222223</v>
      </c>
      <c r="G6" s="11">
        <f>(G1-D6)/G1*100</f>
        <v>-3667.3611111111113</v>
      </c>
      <c r="H6" s="11">
        <f>(H1-D6)/H1*100</f>
        <v>-1783.6805555555557</v>
      </c>
      <c r="I6" s="11">
        <f>(I1-D6)/I1*100</f>
        <v>-841.8402777777778</v>
      </c>
      <c r="J6" s="11">
        <f>(J1-D6)/J1*100</f>
        <v>-370.9201388888889</v>
      </c>
      <c r="K6" s="11">
        <f>(K1-D6)/K1*100</f>
        <v>-135.46006944444446</v>
      </c>
      <c r="L6" s="11">
        <f>(L1-D6)/L1*100</f>
        <v>-17.73003472222223</v>
      </c>
      <c r="M6" s="11">
        <f>(M1-D6)/M1*100</f>
        <v>41.134982638888886</v>
      </c>
      <c r="N6" s="11">
        <f>(N1-D6)/N1*100</f>
        <v>60.75665509259258</v>
      </c>
      <c r="O6" s="13">
        <f>(O1-D6)/O1*100</f>
        <v>80.37832754629629</v>
      </c>
    </row>
    <row r="7" spans="2:15" ht="12.75">
      <c r="B7" s="5">
        <v>250</v>
      </c>
      <c r="C7" s="5" t="s">
        <v>10</v>
      </c>
      <c r="D7" s="6">
        <f>A2/(192*(256-B7))</f>
        <v>18836.805555555555</v>
      </c>
      <c r="E7" s="11"/>
      <c r="F7" s="12">
        <f>(F1-D7)/F1*100</f>
        <v>-6178.935185185184</v>
      </c>
      <c r="G7" s="11">
        <f>(G1-D7)/G1*100</f>
        <v>-3039.467592592592</v>
      </c>
      <c r="H7" s="11">
        <f>(H1-D7)/H1*100</f>
        <v>-1469.733796296296</v>
      </c>
      <c r="I7" s="11">
        <f>(I1-D7)/I1*100</f>
        <v>-684.866898148148</v>
      </c>
      <c r="J7" s="11">
        <f>(J1-D7)/J1*100</f>
        <v>-292.433449074074</v>
      </c>
      <c r="K7" s="11">
        <f>(K1-D7)/K1*100</f>
        <v>-96.21672453703702</v>
      </c>
      <c r="L7" s="11">
        <f>(L1-D7)/L1*100</f>
        <v>1.8916377314814856</v>
      </c>
      <c r="M7" s="11">
        <f>(M1-D7)/M1*100</f>
        <v>50.94581886574075</v>
      </c>
      <c r="N7" s="11">
        <f>(N1-D7)/N1*100</f>
        <v>67.2972125771605</v>
      </c>
      <c r="O7" s="13">
        <f>(O1-D7)/O1*100</f>
        <v>83.64860628858024</v>
      </c>
    </row>
    <row r="8" spans="2:15" ht="12.75">
      <c r="B8" s="5">
        <v>248</v>
      </c>
      <c r="C8" s="5" t="s">
        <v>11</v>
      </c>
      <c r="D8" s="6">
        <f>A2/(192*(256-B8))</f>
        <v>14127.604166666666</v>
      </c>
      <c r="E8" s="11"/>
      <c r="F8" s="12">
        <f>(F1-D8)/F1*100</f>
        <v>-4609.201388888889</v>
      </c>
      <c r="G8" s="11">
        <f>(G1-D8)/G1*100</f>
        <v>-2254.6006944444443</v>
      </c>
      <c r="H8" s="11">
        <f>(H1-D8)/H1*100</f>
        <v>-1077.3003472222222</v>
      </c>
      <c r="I8" s="11">
        <f>(I1-D8)/I1*100</f>
        <v>-488.6501736111111</v>
      </c>
      <c r="J8" s="11">
        <f>(J1-D8)/J1*100</f>
        <v>-194.32508680555554</v>
      </c>
      <c r="K8" s="11">
        <f>(K1-D8)/K1*100</f>
        <v>-47.16254340277777</v>
      </c>
      <c r="L8" s="11">
        <f>(L1-D8)/L1*100</f>
        <v>26.418728298611114</v>
      </c>
      <c r="M8" s="11">
        <f>(M1-D8)/M1*100</f>
        <v>63.20936414930556</v>
      </c>
      <c r="N8" s="11">
        <f>(N1-D8)/N1*100</f>
        <v>75.47290943287037</v>
      </c>
      <c r="O8" s="13">
        <f>(O1-D8)/O1*100</f>
        <v>87.73645471643519</v>
      </c>
    </row>
    <row r="9" spans="2:15" ht="12.75">
      <c r="B9" s="5">
        <v>246</v>
      </c>
      <c r="C9" s="5" t="s">
        <v>12</v>
      </c>
      <c r="D9" s="6">
        <f>A2/(192*(256-B9))</f>
        <v>11302.083333333334</v>
      </c>
      <c r="E9" s="11"/>
      <c r="F9" s="12">
        <f>(F1-D9)/F1*100</f>
        <v>-3667.3611111111113</v>
      </c>
      <c r="G9" s="11">
        <f>(G1-D9)/G1*100</f>
        <v>-1783.6805555555557</v>
      </c>
      <c r="H9" s="11">
        <f>(H1-D9)/H1*100</f>
        <v>-841.8402777777778</v>
      </c>
      <c r="I9" s="11">
        <f>(I1-D9)/I1*100</f>
        <v>-370.9201388888889</v>
      </c>
      <c r="J9" s="11">
        <f>(J1-D9)/J1*100</f>
        <v>-135.46006944444446</v>
      </c>
      <c r="K9" s="11">
        <f>(K1-D9)/K1*100</f>
        <v>-17.73003472222223</v>
      </c>
      <c r="L9" s="11">
        <f>(L1-D9)/L1*100</f>
        <v>41.134982638888886</v>
      </c>
      <c r="M9" s="11">
        <f>(M1-D9)/M1*100</f>
        <v>70.56749131944444</v>
      </c>
      <c r="N9" s="11">
        <f>(N1-D9)/N1*100</f>
        <v>80.37832754629629</v>
      </c>
      <c r="O9" s="13">
        <f>(O1-D9)/O1*100</f>
        <v>90.18916377314815</v>
      </c>
    </row>
    <row r="10" spans="2:15" ht="12.75">
      <c r="B10" s="5">
        <v>245</v>
      </c>
      <c r="C10" s="5" t="s">
        <v>13</v>
      </c>
      <c r="D10" s="6">
        <f>A2/(192*(256-B10))</f>
        <v>10274.621212121212</v>
      </c>
      <c r="E10" s="11"/>
      <c r="F10" s="12">
        <f>(F1-D10)/F1*100</f>
        <v>-3324.873737373737</v>
      </c>
      <c r="G10" s="11">
        <f>(G1-D10)/G1*100</f>
        <v>-1612.4368686868686</v>
      </c>
      <c r="H10" s="11">
        <f>(H1-D10)/H1*100</f>
        <v>-756.2184343434343</v>
      </c>
      <c r="I10" s="11">
        <f>(I1-D10)/I1*100</f>
        <v>-328.10921717171715</v>
      </c>
      <c r="J10" s="11">
        <f>(J1-D10)/J1*100</f>
        <v>-114.05460858585859</v>
      </c>
      <c r="K10" s="11">
        <f>(K1-D10)/K1*100</f>
        <v>-7.0273042929292915</v>
      </c>
      <c r="L10" s="11">
        <f>(L1-D10)/L1*100</f>
        <v>46.48634785353536</v>
      </c>
      <c r="M10" s="11">
        <f>(M1-D10)/M1*100</f>
        <v>73.24317392676768</v>
      </c>
      <c r="N10" s="11">
        <f>(N1-D10)/N1*100</f>
        <v>82.16211595117845</v>
      </c>
      <c r="O10" s="13">
        <f>(O1-D10)/O1*100</f>
        <v>91.08105797558922</v>
      </c>
    </row>
    <row r="11" spans="2:15" ht="12.75">
      <c r="B11" s="5">
        <v>244</v>
      </c>
      <c r="C11" s="5" t="s">
        <v>14</v>
      </c>
      <c r="D11" s="6">
        <f>A2/(192*(256-B11))</f>
        <v>9418.402777777777</v>
      </c>
      <c r="E11" s="11"/>
      <c r="F11" s="12">
        <f>(F1-D11)/F1*100</f>
        <v>-3039.467592592592</v>
      </c>
      <c r="G11" s="11">
        <f>(G1-D11)/G1*100</f>
        <v>-1469.733796296296</v>
      </c>
      <c r="H11" s="11">
        <f>(H1-D11)/H1*100</f>
        <v>-684.866898148148</v>
      </c>
      <c r="I11" s="11">
        <f>(I1-D11)/I1*100</f>
        <v>-292.433449074074</v>
      </c>
      <c r="J11" s="11">
        <f>(J1-D11)/J1*100</f>
        <v>-96.21672453703702</v>
      </c>
      <c r="K11" s="11">
        <f>(K1-D11)/K1*100</f>
        <v>1.8916377314814856</v>
      </c>
      <c r="L11" s="11">
        <f>(L1-D11)/L1*100</f>
        <v>50.94581886574075</v>
      </c>
      <c r="M11" s="11">
        <f>(M1-D11)/M1*100</f>
        <v>75.47290943287037</v>
      </c>
      <c r="N11" s="11">
        <f>(N1-D11)/N1*100</f>
        <v>83.64860628858024</v>
      </c>
      <c r="O11" s="13">
        <f>(O1-D11)/O1*100</f>
        <v>91.82430314429013</v>
      </c>
    </row>
    <row r="12" spans="2:15" ht="12.75">
      <c r="B12" s="5">
        <v>243</v>
      </c>
      <c r="C12" s="5" t="s">
        <v>15</v>
      </c>
      <c r="D12" s="6">
        <f>A2/(192*(256-B12))</f>
        <v>8693.910256410256</v>
      </c>
      <c r="E12" s="11"/>
      <c r="F12" s="12">
        <f>(F1-D12)/F1*100</f>
        <v>-2797.970085470085</v>
      </c>
      <c r="G12" s="11">
        <f>(G1-D12)/G1*100</f>
        <v>-1348.9850427350425</v>
      </c>
      <c r="H12" s="11">
        <f>(H1-D12)/H1*100</f>
        <v>-624.4925213675212</v>
      </c>
      <c r="I12" s="11">
        <f>(I1-D12)/I1*100</f>
        <v>-262.2462606837606</v>
      </c>
      <c r="J12" s="11">
        <f>(J1-D12)/J1*100</f>
        <v>-81.12313034188034</v>
      </c>
      <c r="K12" s="11">
        <f>(K1-D12)/K1*100</f>
        <v>9.438434829059835</v>
      </c>
      <c r="L12" s="11">
        <f>(L1-D12)/L1*100</f>
        <v>54.71921741452992</v>
      </c>
      <c r="M12" s="11">
        <f>(M1-D12)/M1*100</f>
        <v>77.35960870726495</v>
      </c>
      <c r="N12" s="11">
        <f>(N1-D12)/N1*100</f>
        <v>84.9064058048433</v>
      </c>
      <c r="O12" s="13">
        <f>(O1-D12)/O1*100</f>
        <v>92.45320290242167</v>
      </c>
    </row>
    <row r="13" spans="2:15" ht="12.75">
      <c r="B13" s="5">
        <v>240</v>
      </c>
      <c r="C13" s="5" t="s">
        <v>16</v>
      </c>
      <c r="D13" s="6">
        <f>A2/(192*(256-B13))</f>
        <v>7063.802083333333</v>
      </c>
      <c r="E13" s="11"/>
      <c r="F13" s="12">
        <f>(F1-D13)/F1*100</f>
        <v>-2254.6006944444443</v>
      </c>
      <c r="G13" s="11">
        <f>(G1-D13)/G1*100</f>
        <v>-1077.3003472222222</v>
      </c>
      <c r="H13" s="11">
        <f>(H1-D13)/H1*100</f>
        <v>-488.6501736111111</v>
      </c>
      <c r="I13" s="11">
        <f>(I1-D13)/I1*100</f>
        <v>-194.32508680555554</v>
      </c>
      <c r="J13" s="11">
        <f>(J1-D13)/J1*100</f>
        <v>-47.16254340277777</v>
      </c>
      <c r="K13" s="11">
        <f>(K1-D13)/K1*100</f>
        <v>26.418728298611114</v>
      </c>
      <c r="L13" s="11">
        <f>(L1-D13)/L1*100</f>
        <v>63.20936414930556</v>
      </c>
      <c r="M13" s="11">
        <f>(M1-D13)/M1*100</f>
        <v>81.60468207465279</v>
      </c>
      <c r="N13" s="11">
        <f>(N1-D13)/N1*100</f>
        <v>87.73645471643519</v>
      </c>
      <c r="O13" s="13">
        <f>(O1-D13)/O1*100</f>
        <v>93.8682273582176</v>
      </c>
    </row>
    <row r="14" spans="2:15" ht="12.75">
      <c r="B14" s="5">
        <v>236</v>
      </c>
      <c r="C14" s="5" t="s">
        <v>17</v>
      </c>
      <c r="D14" s="6">
        <f>A2/(192*(256-B14))</f>
        <v>5651.041666666667</v>
      </c>
      <c r="E14" s="11"/>
      <c r="F14" s="12">
        <f>(F1-D14)/F1*100</f>
        <v>-1783.6805555555557</v>
      </c>
      <c r="G14" s="11">
        <f>(G1-D14)/G1*100</f>
        <v>-841.8402777777778</v>
      </c>
      <c r="H14" s="11">
        <f>(H1-D14)/H1*100</f>
        <v>-370.9201388888889</v>
      </c>
      <c r="I14" s="11">
        <f>(I1-D14)/I1*100</f>
        <v>-135.46006944444446</v>
      </c>
      <c r="J14" s="11">
        <f>(J1-D14)/J1*100</f>
        <v>-17.73003472222223</v>
      </c>
      <c r="K14" s="11">
        <f>(K1-D14)/K1*100</f>
        <v>41.134982638888886</v>
      </c>
      <c r="L14" s="11">
        <f>(L1-D14)/L1*100</f>
        <v>70.56749131944444</v>
      </c>
      <c r="M14" s="11">
        <f>(M1-D14)/M1*100</f>
        <v>85.28374565972221</v>
      </c>
      <c r="N14" s="11">
        <f>(N1-D14)/N1*100</f>
        <v>90.18916377314815</v>
      </c>
      <c r="O14" s="13">
        <f>(O1-D14)/O1*100</f>
        <v>95.09458188657408</v>
      </c>
    </row>
    <row r="15" spans="2:15" ht="12.75">
      <c r="B15" s="5">
        <v>234</v>
      </c>
      <c r="C15" s="5" t="s">
        <v>18</v>
      </c>
      <c r="D15" s="6">
        <f>A2/(192*(256-B15))</f>
        <v>5137.310606060606</v>
      </c>
      <c r="E15" s="11"/>
      <c r="F15" s="12">
        <f>(F1-D15)/F1*100</f>
        <v>-1612.4368686868686</v>
      </c>
      <c r="G15" s="11">
        <f>(G1-D15)/G1*100</f>
        <v>-756.2184343434343</v>
      </c>
      <c r="H15" s="11">
        <f>(H1-D15)/H1*100</f>
        <v>-328.10921717171715</v>
      </c>
      <c r="I15" s="11">
        <f>(I1-D15)/I1*100</f>
        <v>-114.05460858585859</v>
      </c>
      <c r="J15" s="11">
        <f>(J1-D15)/J1*100</f>
        <v>-7.0273042929292915</v>
      </c>
      <c r="K15" s="11">
        <f>(K1-D15)/K1*100</f>
        <v>46.48634785353536</v>
      </c>
      <c r="L15" s="11">
        <f>(L1-D15)/L1*100</f>
        <v>73.24317392676768</v>
      </c>
      <c r="M15" s="11">
        <f>(M1-D15)/M1*100</f>
        <v>86.62158696338383</v>
      </c>
      <c r="N15" s="11">
        <f>(N1-D15)/N1*100</f>
        <v>91.08105797558922</v>
      </c>
      <c r="O15" s="13">
        <f>(O1-D15)/O1*100</f>
        <v>95.54052898779462</v>
      </c>
    </row>
    <row r="16" spans="2:15" ht="12.75">
      <c r="B16" s="5">
        <v>232</v>
      </c>
      <c r="C16" s="5" t="s">
        <v>19</v>
      </c>
      <c r="D16" s="6">
        <f>A2/(192*(256-B16))</f>
        <v>4709.201388888889</v>
      </c>
      <c r="E16" s="11"/>
      <c r="F16" s="12">
        <f>(F1-D16)/F1*100</f>
        <v>-1469.733796296296</v>
      </c>
      <c r="G16" s="11">
        <f>(G1-D16)/G1*100</f>
        <v>-684.866898148148</v>
      </c>
      <c r="H16" s="11">
        <f>(H1-D16)/H1*100</f>
        <v>-292.433449074074</v>
      </c>
      <c r="I16" s="11">
        <f>(I1-D16)/I1*100</f>
        <v>-96.21672453703702</v>
      </c>
      <c r="J16" s="11">
        <f>(J1-D16)/J1*100</f>
        <v>1.8916377314814856</v>
      </c>
      <c r="K16" s="11">
        <f>(K1-D16)/K1*100</f>
        <v>50.94581886574075</v>
      </c>
      <c r="L16" s="11">
        <f>(L1-D16)/L1*100</f>
        <v>75.47290943287037</v>
      </c>
      <c r="M16" s="11">
        <f>(M1-D16)/M1*100</f>
        <v>87.73645471643519</v>
      </c>
      <c r="N16" s="11">
        <f>(N1-D16)/N1*100</f>
        <v>91.82430314429013</v>
      </c>
      <c r="O16" s="13">
        <f>(O1-D16)/O1*100</f>
        <v>95.91215157214506</v>
      </c>
    </row>
    <row r="17" spans="2:15" ht="12.75">
      <c r="B17" s="5">
        <v>230</v>
      </c>
      <c r="C17" s="5" t="s">
        <v>20</v>
      </c>
      <c r="D17" s="6">
        <f>A2/(192*(256-B17))</f>
        <v>4346.955128205128</v>
      </c>
      <c r="E17" s="11"/>
      <c r="F17" s="12">
        <f>(F1-D17)/F1*100</f>
        <v>-1348.9850427350425</v>
      </c>
      <c r="G17" s="11">
        <f>(G1-D17)/G1*100</f>
        <v>-624.4925213675212</v>
      </c>
      <c r="H17" s="11">
        <f>(H1-D17)/H1*100</f>
        <v>-262.2462606837606</v>
      </c>
      <c r="I17" s="11">
        <f>(I1-D17)/I1*100</f>
        <v>-81.12313034188034</v>
      </c>
      <c r="J17" s="11">
        <f>(J1-D17)/J1*100</f>
        <v>9.438434829059835</v>
      </c>
      <c r="K17" s="11">
        <f>(K1-D17)/K1*100</f>
        <v>54.71921741452992</v>
      </c>
      <c r="L17" s="11">
        <f>(L1-D17)/L1*100</f>
        <v>77.35960870726495</v>
      </c>
      <c r="M17" s="11">
        <f>(M1-D17)/M1*100</f>
        <v>88.67980435363249</v>
      </c>
      <c r="N17" s="11">
        <f>(N1-D17)/N1*100</f>
        <v>92.45320290242167</v>
      </c>
      <c r="O17" s="13">
        <f>(O1-D17)/O1*100</f>
        <v>96.22660145121083</v>
      </c>
    </row>
    <row r="18" spans="2:15" ht="12.75">
      <c r="B18" s="5">
        <v>224</v>
      </c>
      <c r="C18" s="5" t="s">
        <v>21</v>
      </c>
      <c r="D18" s="6">
        <f>A2/(192*(256-B18))</f>
        <v>3531.9010416666665</v>
      </c>
      <c r="E18" s="11"/>
      <c r="F18" s="12">
        <f>(F1-D18)/F1*100</f>
        <v>-1077.3003472222222</v>
      </c>
      <c r="G18" s="11">
        <f>(G1-D18)/G1*100</f>
        <v>-488.6501736111111</v>
      </c>
      <c r="H18" s="11">
        <f>(H1-D18)/H1*100</f>
        <v>-194.32508680555554</v>
      </c>
      <c r="I18" s="11">
        <f>(I1-D18)/I1*100</f>
        <v>-47.16254340277777</v>
      </c>
      <c r="J18" s="11">
        <f>(J1-D18)/J1*100</f>
        <v>26.418728298611114</v>
      </c>
      <c r="K18" s="11">
        <f>(K1-D18)/K1*100</f>
        <v>63.20936414930556</v>
      </c>
      <c r="L18" s="11">
        <f>(L1-D18)/L1*100</f>
        <v>81.60468207465279</v>
      </c>
      <c r="M18" s="11">
        <f>(M1-D18)/M1*100</f>
        <v>90.8023410373264</v>
      </c>
      <c r="N18" s="11">
        <f>(N1-D18)/N1*100</f>
        <v>93.8682273582176</v>
      </c>
      <c r="O18" s="13">
        <f>(O1-D18)/O1*100</f>
        <v>96.93411367910879</v>
      </c>
    </row>
    <row r="19" spans="2:15" ht="12.75">
      <c r="B19" s="5">
        <v>221</v>
      </c>
      <c r="C19" s="5" t="s">
        <v>22</v>
      </c>
      <c r="D19" s="6">
        <f>A2/(192*(256-B19))</f>
        <v>3229.1666666666665</v>
      </c>
      <c r="E19" s="11"/>
      <c r="F19" s="12">
        <f>(F1-D19)/F1*100</f>
        <v>-976.3888888888888</v>
      </c>
      <c r="G19" s="11">
        <f>(G1-D19)/G1*100</f>
        <v>-438.1944444444444</v>
      </c>
      <c r="H19" s="11">
        <f>(H1-D19)/H1*100</f>
        <v>-169.0972222222222</v>
      </c>
      <c r="I19" s="11">
        <f>(I1-D19)/I1*100</f>
        <v>-34.54861111111111</v>
      </c>
      <c r="J19" s="11">
        <f>(J1-D19)/J1*100</f>
        <v>32.72569444444445</v>
      </c>
      <c r="K19" s="11">
        <f>(K1-D19)/K1*100</f>
        <v>66.36284722222223</v>
      </c>
      <c r="L19" s="11">
        <f>(L1-D19)/L1*100</f>
        <v>83.18142361111111</v>
      </c>
      <c r="M19" s="11">
        <f>(M1-D19)/M1*100</f>
        <v>91.59071180555556</v>
      </c>
      <c r="N19" s="11">
        <f>(N1-D19)/N1*100</f>
        <v>94.39380787037037</v>
      </c>
      <c r="O19" s="13">
        <f>(O1-D19)/O1*100</f>
        <v>97.19690393518519</v>
      </c>
    </row>
    <row r="20" spans="2:15" ht="12.75">
      <c r="B20" s="5">
        <v>216</v>
      </c>
      <c r="C20" s="5" t="s">
        <v>23</v>
      </c>
      <c r="D20" s="6">
        <f>A2/(192*(256-B20))</f>
        <v>2825.5208333333335</v>
      </c>
      <c r="E20" s="11"/>
      <c r="F20" s="12">
        <f>(F1-D20)/F1*100</f>
        <v>-841.8402777777778</v>
      </c>
      <c r="G20" s="11">
        <f>(G1-D20)/G1*100</f>
        <v>-370.9201388888889</v>
      </c>
      <c r="H20" s="11">
        <f>(H1-D20)/H1*100</f>
        <v>-135.46006944444446</v>
      </c>
      <c r="I20" s="11">
        <f>(I1-D20)/I1*100</f>
        <v>-17.73003472222223</v>
      </c>
      <c r="J20" s="11">
        <f>(J1-D20)/J1*100</f>
        <v>41.134982638888886</v>
      </c>
      <c r="K20" s="11">
        <f>(K1-D20)/K1*100</f>
        <v>70.56749131944444</v>
      </c>
      <c r="L20" s="11">
        <f>(L1-D20)/L1*100</f>
        <v>85.28374565972221</v>
      </c>
      <c r="M20" s="11">
        <f>(M1-D20)/M1*100</f>
        <v>92.6418728298611</v>
      </c>
      <c r="N20" s="11">
        <f>(N1-D20)/N1*100</f>
        <v>95.09458188657408</v>
      </c>
      <c r="O20" s="13">
        <f>(O1-D20)/O1*100</f>
        <v>97.54729094328705</v>
      </c>
    </row>
    <row r="21" spans="2:15" ht="12.75">
      <c r="B21" s="5">
        <v>212</v>
      </c>
      <c r="C21" s="5" t="s">
        <v>24</v>
      </c>
      <c r="D21" s="6">
        <f>A2/(192*(256-B21))</f>
        <v>2568.655303030303</v>
      </c>
      <c r="E21" s="11"/>
      <c r="F21" s="12">
        <f>(F1-D21)/F1*100</f>
        <v>-756.2184343434343</v>
      </c>
      <c r="G21" s="11">
        <f>(G1-D21)/G1*100</f>
        <v>-328.10921717171715</v>
      </c>
      <c r="H21" s="11">
        <f>(H1-D21)/H1*100</f>
        <v>-114.05460858585859</v>
      </c>
      <c r="I21" s="11">
        <f>(I1-D21)/I1*100</f>
        <v>-7.0273042929292915</v>
      </c>
      <c r="J21" s="11">
        <f>(J1-D21)/J1*100</f>
        <v>46.48634785353536</v>
      </c>
      <c r="K21" s="11">
        <f>(K1-D21)/K1*100</f>
        <v>73.24317392676768</v>
      </c>
      <c r="L21" s="11">
        <f>(L1-D21)/L1*100</f>
        <v>86.62158696338383</v>
      </c>
      <c r="M21" s="11">
        <f>(M1-D21)/M1*100</f>
        <v>93.31079348169192</v>
      </c>
      <c r="N21" s="11">
        <f>(N1-D21)/N1*100</f>
        <v>95.54052898779462</v>
      </c>
      <c r="O21" s="13">
        <f>(O1-D21)/O1*100</f>
        <v>97.7702644938973</v>
      </c>
    </row>
    <row r="22" spans="2:15" ht="12.75">
      <c r="B22" s="5">
        <v>208</v>
      </c>
      <c r="C22" s="5" t="s">
        <v>25</v>
      </c>
      <c r="D22" s="6">
        <f>A2/(192*(256-B22))</f>
        <v>2354.6006944444443</v>
      </c>
      <c r="E22" s="11"/>
      <c r="F22" s="12">
        <f>(F1-D22)/F1*100</f>
        <v>-684.866898148148</v>
      </c>
      <c r="G22" s="11">
        <f>(G1-D22)/G1*100</f>
        <v>-292.433449074074</v>
      </c>
      <c r="H22" s="11">
        <f>(H1-D22)/H1*100</f>
        <v>-96.21672453703702</v>
      </c>
      <c r="I22" s="11">
        <f>(I1-D22)/I1*100</f>
        <v>1.8916377314814856</v>
      </c>
      <c r="J22" s="11">
        <f>(J1-D22)/J1*100</f>
        <v>50.94581886574075</v>
      </c>
      <c r="K22" s="11">
        <f>(K1-D22)/K1*100</f>
        <v>75.47290943287037</v>
      </c>
      <c r="L22" s="11">
        <f>(L1-D22)/L1*100</f>
        <v>87.73645471643519</v>
      </c>
      <c r="M22" s="11">
        <f>(M1-D22)/M1*100</f>
        <v>93.8682273582176</v>
      </c>
      <c r="N22" s="11">
        <f>(N1-D22)/N1*100</f>
        <v>95.91215157214506</v>
      </c>
      <c r="O22" s="13">
        <f>(O1-D22)/O1*100</f>
        <v>97.95607578607253</v>
      </c>
    </row>
    <row r="23" spans="2:15" ht="12.75">
      <c r="B23" s="5">
        <v>204</v>
      </c>
      <c r="C23" s="5" t="s">
        <v>26</v>
      </c>
      <c r="D23" s="6">
        <f>A2/(192*(256-B23))</f>
        <v>2173.477564102564</v>
      </c>
      <c r="E23" s="11"/>
      <c r="F23" s="12">
        <f>(F1-D23)/F1*100</f>
        <v>-624.4925213675212</v>
      </c>
      <c r="G23" s="11">
        <f>(G1-D23)/G1*100</f>
        <v>-262.2462606837606</v>
      </c>
      <c r="H23" s="11">
        <f>(H1-D23)/H1*100</f>
        <v>-81.12313034188034</v>
      </c>
      <c r="I23" s="11">
        <f>(I1-D23)/I1*100</f>
        <v>9.438434829059835</v>
      </c>
      <c r="J23" s="11">
        <f>(J1-D23)/J1*100</f>
        <v>54.71921741452992</v>
      </c>
      <c r="K23" s="11">
        <f>(K1-D23)/K1*100</f>
        <v>77.35960870726495</v>
      </c>
      <c r="L23" s="11">
        <f>(L1-D23)/L1*100</f>
        <v>88.67980435363249</v>
      </c>
      <c r="M23" s="11">
        <f>(M1-D23)/M1*100</f>
        <v>94.33990217681625</v>
      </c>
      <c r="N23" s="11">
        <f>(N1-D23)/N1*100</f>
        <v>96.22660145121083</v>
      </c>
      <c r="O23" s="13">
        <f>(O1-D23)/O1*100</f>
        <v>98.11330072560541</v>
      </c>
    </row>
    <row r="24" spans="2:15" ht="12.75">
      <c r="B24" s="5">
        <v>192</v>
      </c>
      <c r="C24" s="5" t="s">
        <v>27</v>
      </c>
      <c r="D24" s="6">
        <f>A2/(192*(256-B24))</f>
        <v>1765.9505208333333</v>
      </c>
      <c r="E24" s="11"/>
      <c r="F24" s="12">
        <f>(F1-D24)/F1*100</f>
        <v>-488.6501736111111</v>
      </c>
      <c r="G24" s="11">
        <f>(G1-D24)/G1*100</f>
        <v>-194.32508680555554</v>
      </c>
      <c r="H24" s="11">
        <f>(H1-D24)/H1*100</f>
        <v>-47.16254340277777</v>
      </c>
      <c r="I24" s="11">
        <f>(I1-D24)/I1*100</f>
        <v>26.418728298611114</v>
      </c>
      <c r="J24" s="11">
        <f>(J1-D24)/J1*100</f>
        <v>63.20936414930556</v>
      </c>
      <c r="K24" s="11">
        <f>(K1-D24)/K1*100</f>
        <v>81.60468207465279</v>
      </c>
      <c r="L24" s="11">
        <f>(L1-D24)/L1*100</f>
        <v>90.8023410373264</v>
      </c>
      <c r="M24" s="11">
        <f>(M1-D24)/M1*100</f>
        <v>95.40117051866319</v>
      </c>
      <c r="N24" s="11">
        <f>(N1-D24)/N1*100</f>
        <v>96.93411367910879</v>
      </c>
      <c r="O24" s="13">
        <f>(O1-D24)/O1*100</f>
        <v>98.4670568395544</v>
      </c>
    </row>
    <row r="25" spans="2:15" ht="12.75">
      <c r="B25" s="5">
        <v>186</v>
      </c>
      <c r="C25" s="5" t="s">
        <v>28</v>
      </c>
      <c r="D25" s="6">
        <f>A2/(192*(256-B25))</f>
        <v>1614.5833333333333</v>
      </c>
      <c r="E25" s="11"/>
      <c r="F25" s="12">
        <f>(F1-D25)/F1*100</f>
        <v>-438.1944444444444</v>
      </c>
      <c r="G25" s="11">
        <f>(G1-D25)/G1*100</f>
        <v>-169.0972222222222</v>
      </c>
      <c r="H25" s="11">
        <f>(H1-D25)/H1*100</f>
        <v>-34.54861111111111</v>
      </c>
      <c r="I25" s="11">
        <f>(I1-D25)/I1*100</f>
        <v>32.72569444444445</v>
      </c>
      <c r="J25" s="11">
        <f>(J1-D25)/J1*100</f>
        <v>66.36284722222223</v>
      </c>
      <c r="K25" s="11">
        <f>(K1-D25)/K1*100</f>
        <v>83.18142361111111</v>
      </c>
      <c r="L25" s="11">
        <f>(L1-D25)/L1*100</f>
        <v>91.59071180555556</v>
      </c>
      <c r="M25" s="11">
        <f>(M1-D25)/M1*100</f>
        <v>95.79535590277777</v>
      </c>
      <c r="N25" s="11">
        <f>(N1-D25)/N1*100</f>
        <v>97.19690393518519</v>
      </c>
      <c r="O25" s="13">
        <f>(O1-D25)/O1*100</f>
        <v>98.5984519675926</v>
      </c>
    </row>
    <row r="26" spans="2:15" ht="12.75">
      <c r="B26" s="5">
        <v>176</v>
      </c>
      <c r="C26" s="5" t="s">
        <v>29</v>
      </c>
      <c r="D26" s="6">
        <f>A2/(192*(256-B26))</f>
        <v>1412.7604166666667</v>
      </c>
      <c r="E26" s="11"/>
      <c r="F26" s="12">
        <f>(F1-D26)/F1*100</f>
        <v>-370.9201388888889</v>
      </c>
      <c r="G26" s="11">
        <f>(G1-D26)/G1*100</f>
        <v>-135.46006944444446</v>
      </c>
      <c r="H26" s="11">
        <f>(H1-D26)/H1*100</f>
        <v>-17.73003472222223</v>
      </c>
      <c r="I26" s="11">
        <f>(I1-D26)/I1*100</f>
        <v>41.134982638888886</v>
      </c>
      <c r="J26" s="11">
        <f>(J1-D26)/J1*100</f>
        <v>70.56749131944444</v>
      </c>
      <c r="K26" s="11">
        <f>(K1-D26)/K1*100</f>
        <v>85.28374565972221</v>
      </c>
      <c r="L26" s="11">
        <f>(L1-D26)/L1*100</f>
        <v>92.6418728298611</v>
      </c>
      <c r="M26" s="11">
        <f>(M1-D26)/M1*100</f>
        <v>96.32093641493056</v>
      </c>
      <c r="N26" s="11">
        <f>(N1-D26)/N1*100</f>
        <v>97.54729094328705</v>
      </c>
      <c r="O26" s="13">
        <f>(O1-D26)/O1*100</f>
        <v>98.7736454716435</v>
      </c>
    </row>
    <row r="27" spans="2:15" ht="12.75">
      <c r="B27" s="5">
        <v>168</v>
      </c>
      <c r="C27" s="5" t="s">
        <v>30</v>
      </c>
      <c r="D27" s="6">
        <f>A2/(192*(256-B27))</f>
        <v>1284.3276515151515</v>
      </c>
      <c r="E27" s="11"/>
      <c r="F27" s="12">
        <f>(F1-D27)/F1*100</f>
        <v>-328.10921717171715</v>
      </c>
      <c r="G27" s="11">
        <f>(G1-D27)/G1*100</f>
        <v>-114.05460858585859</v>
      </c>
      <c r="H27" s="11">
        <f>(H1-D27)/H1*100</f>
        <v>-7.0273042929292915</v>
      </c>
      <c r="I27" s="11">
        <f>(I1-D27)/I1*100</f>
        <v>46.48634785353536</v>
      </c>
      <c r="J27" s="11">
        <f>(J1-D27)/J1*100</f>
        <v>73.24317392676768</v>
      </c>
      <c r="K27" s="11">
        <f>(K1-D27)/K1*100</f>
        <v>86.62158696338383</v>
      </c>
      <c r="L27" s="11">
        <f>(L1-D27)/L1*100</f>
        <v>93.31079348169192</v>
      </c>
      <c r="M27" s="11">
        <f>(M1-D27)/M1*100</f>
        <v>96.65539674084596</v>
      </c>
      <c r="N27" s="11">
        <f>(N1-D27)/N1*100</f>
        <v>97.7702644938973</v>
      </c>
      <c r="O27" s="13">
        <f>(O1-D27)/O1*100</f>
        <v>98.88513224694864</v>
      </c>
    </row>
    <row r="28" spans="2:15" ht="12.75">
      <c r="B28" s="5">
        <v>160</v>
      </c>
      <c r="C28" s="5" t="s">
        <v>31</v>
      </c>
      <c r="D28" s="6">
        <f>A2/(192*(256-B28))</f>
        <v>1177.3003472222222</v>
      </c>
      <c r="E28" s="11"/>
      <c r="F28" s="12">
        <f>(F1-D28)/F1*100</f>
        <v>-292.433449074074</v>
      </c>
      <c r="G28" s="11">
        <f>(G1-D28)/G1*100</f>
        <v>-96.21672453703702</v>
      </c>
      <c r="H28" s="11">
        <f>(H1-D28)/H1*100</f>
        <v>1.8916377314814856</v>
      </c>
      <c r="I28" s="11">
        <f>(I1-D28)/I1*100</f>
        <v>50.94581886574075</v>
      </c>
      <c r="J28" s="11">
        <f>(J1-D28)/J1*100</f>
        <v>75.47290943287037</v>
      </c>
      <c r="K28" s="11">
        <f>(K1-D28)/K1*100</f>
        <v>87.73645471643519</v>
      </c>
      <c r="L28" s="11">
        <f>(L1-D28)/L1*100</f>
        <v>93.8682273582176</v>
      </c>
      <c r="M28" s="11">
        <f>(M1-D28)/M1*100</f>
        <v>96.9341136791088</v>
      </c>
      <c r="N28" s="11">
        <f>(N1-D28)/N1*100</f>
        <v>97.95607578607253</v>
      </c>
      <c r="O28" s="13">
        <f>(O1-D28)/O1*100</f>
        <v>98.97803789303626</v>
      </c>
    </row>
    <row r="29" spans="2:15" ht="12.75">
      <c r="B29" s="5">
        <v>152</v>
      </c>
      <c r="C29" s="14">
        <v>98</v>
      </c>
      <c r="D29" s="6">
        <f>A2/(192*(256-B29))</f>
        <v>1086.738782051282</v>
      </c>
      <c r="E29" s="11"/>
      <c r="F29" s="12">
        <f>(F1-D29)/F1*100</f>
        <v>-262.2462606837606</v>
      </c>
      <c r="G29" s="11">
        <f>(G1-D29)/G1*100</f>
        <v>-81.12313034188034</v>
      </c>
      <c r="H29" s="11">
        <f>(H1-D29)/H1*100</f>
        <v>9.438434829059835</v>
      </c>
      <c r="I29" s="11">
        <f>(I1-D29)/I1*100</f>
        <v>54.71921741452992</v>
      </c>
      <c r="J29" s="11">
        <f>(J1-D29)/J1*100</f>
        <v>77.35960870726495</v>
      </c>
      <c r="K29" s="11">
        <f>(K1-D29)/K1*100</f>
        <v>88.67980435363249</v>
      </c>
      <c r="L29" s="11">
        <f>(L1-D29)/L1*100</f>
        <v>94.33990217681625</v>
      </c>
      <c r="M29" s="11">
        <f>(M1-D29)/M1*100</f>
        <v>97.16995108840813</v>
      </c>
      <c r="N29" s="11">
        <f>(N1-D29)/N1*100</f>
        <v>98.11330072560541</v>
      </c>
      <c r="O29" s="13">
        <f>(O1-D29)/O1*100</f>
        <v>99.05665036280271</v>
      </c>
    </row>
    <row r="30" spans="2:15" ht="12.75">
      <c r="B30" s="5">
        <v>128</v>
      </c>
      <c r="C30" s="15">
        <v>80</v>
      </c>
      <c r="D30" s="6">
        <f>A2/(192*(256-B30))</f>
        <v>882.9752604166666</v>
      </c>
      <c r="E30" s="11"/>
      <c r="F30" s="12">
        <f>(F1-D30)/F1*100</f>
        <v>-194.32508680555554</v>
      </c>
      <c r="G30" s="11">
        <f>(G1-D30)/G1*100</f>
        <v>-47.16254340277777</v>
      </c>
      <c r="H30" s="11">
        <f>(H1-D30)/H1*100</f>
        <v>26.418728298611114</v>
      </c>
      <c r="I30" s="11">
        <f>(I1-D30)/I1*100</f>
        <v>63.20936414930556</v>
      </c>
      <c r="J30" s="11">
        <f>(J1-D30)/J1*100</f>
        <v>81.60468207465279</v>
      </c>
      <c r="K30" s="11">
        <f>(K1-D30)/K1*100</f>
        <v>90.8023410373264</v>
      </c>
      <c r="L30" s="11">
        <f>(L1-D30)/L1*100</f>
        <v>95.40117051866319</v>
      </c>
      <c r="M30" s="11">
        <f>(M1-D30)/M1*100</f>
        <v>97.7005852593316</v>
      </c>
      <c r="N30" s="11">
        <f>(N1-D30)/N1*100</f>
        <v>98.4670568395544</v>
      </c>
      <c r="O30" s="13">
        <f>(O1-D30)/O1*100</f>
        <v>99.2335284197772</v>
      </c>
    </row>
    <row r="31" spans="2:15" ht="12.75">
      <c r="B31" s="5">
        <v>96</v>
      </c>
      <c r="C31" s="15">
        <v>60</v>
      </c>
      <c r="D31" s="6">
        <f>A2/(192*(256-B31))</f>
        <v>706.3802083333334</v>
      </c>
      <c r="E31" s="11"/>
      <c r="F31" s="12">
        <f>(F1-D31)/F1*100</f>
        <v>-135.46006944444446</v>
      </c>
      <c r="G31" s="11">
        <f>(G1-D31)/G1*100</f>
        <v>-17.73003472222223</v>
      </c>
      <c r="H31" s="11">
        <f>(H1-D31)/H1*100</f>
        <v>41.134982638888886</v>
      </c>
      <c r="I31" s="11">
        <f>(I1-D31)/I1*100</f>
        <v>70.56749131944444</v>
      </c>
      <c r="J31" s="11">
        <f>(J1-D31)/J1*100</f>
        <v>85.28374565972221</v>
      </c>
      <c r="K31" s="11">
        <f>(K1-D31)/K1*100</f>
        <v>92.6418728298611</v>
      </c>
      <c r="L31" s="11">
        <f>(L1-D31)/L1*100</f>
        <v>96.32093641493056</v>
      </c>
      <c r="M31" s="11">
        <f>(M1-D31)/M1*100</f>
        <v>98.16046820746527</v>
      </c>
      <c r="N31" s="11">
        <f>(N1-D31)/N1*100</f>
        <v>98.7736454716435</v>
      </c>
      <c r="O31" s="13">
        <f>(O1-D31)/O1*100</f>
        <v>99.38682273582177</v>
      </c>
    </row>
    <row r="32" spans="2:15" ht="12.75">
      <c r="B32" s="5">
        <v>64</v>
      </c>
      <c r="C32" s="15">
        <v>40</v>
      </c>
      <c r="D32" s="6">
        <f>A2/(192*(256-B32))</f>
        <v>588.6501736111111</v>
      </c>
      <c r="E32" s="11"/>
      <c r="F32" s="16">
        <f>(F1-D32)/F1*100</f>
        <v>-96.21672453703702</v>
      </c>
      <c r="G32" s="17">
        <f>(G1-D32)/G1*100</f>
        <v>1.8916377314814856</v>
      </c>
      <c r="H32" s="17">
        <f>(H1-D32)/H1*100</f>
        <v>50.94581886574075</v>
      </c>
      <c r="I32" s="17">
        <f>(I1-D32)/I1*100</f>
        <v>75.47290943287037</v>
      </c>
      <c r="J32" s="17">
        <f>(J1-D32)/J1*100</f>
        <v>87.73645471643519</v>
      </c>
      <c r="K32" s="17">
        <f>(K1-D32)/K1*100</f>
        <v>93.8682273582176</v>
      </c>
      <c r="L32" s="17">
        <f>(L1-D32)/L1*100</f>
        <v>96.9341136791088</v>
      </c>
      <c r="M32" s="17">
        <f>(M1-D32)/M1*100</f>
        <v>98.4670568395544</v>
      </c>
      <c r="N32" s="17">
        <f>(N1-D32)/N1*100</f>
        <v>98.97803789303626</v>
      </c>
      <c r="O32" s="18">
        <f>(O1-D32)/O1*100</f>
        <v>99.48901894651814</v>
      </c>
    </row>
    <row r="39" ht="12.75">
      <c r="J39" s="19" t="s">
        <v>32</v>
      </c>
    </row>
    <row r="40" ht="12.75">
      <c r="J40" s="20" t="s">
        <v>33</v>
      </c>
    </row>
  </sheetData>
  <sheetProtection selectLockedCells="1" selectUnlockedCells="1"/>
  <conditionalFormatting sqref="F1:O1">
    <cfRule type="cellIs" priority="1" dxfId="0" operator="between" stopIfTrue="1">
      <formula>-2</formula>
      <formula>2</formula>
    </cfRule>
  </conditionalFormatting>
  <conditionalFormatting sqref="F2:O32">
    <cfRule type="cellIs" priority="2" dxfId="0" operator="between" stopIfTrue="1">
      <formula>-3</formula>
      <formula>3</formula>
    </cfRule>
  </conditionalFormatting>
  <hyperlinks>
    <hyperlink ref="J40" r:id="rId1" display="http://www.kerrywong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8051 Crystal Baud Rate Calculator</dc:title>
  <dc:subject>8051 Crystal Baud Rate Calculator</dc:subject>
  <dc:creator>KWong</dc:creator>
  <cp:keywords>8051 Crystal Baud Rate Calculator</cp:keywords>
  <dc:description>8051 Crystal Baud Rate Calculator
http://www.kerrywong.com</dc:description>
  <cp:lastModifiedBy>Kerry Wong</cp:lastModifiedBy>
  <dcterms:created xsi:type="dcterms:W3CDTF">2010-06-11T16:56:51Z</dcterms:created>
  <dcterms:modified xsi:type="dcterms:W3CDTF">2010-06-13T13:41:54Z</dcterms:modified>
  <cp:category/>
  <cp:version/>
  <cp:contentType/>
  <cp:contentStatus/>
  <cp:revision>8</cp:revision>
</cp:coreProperties>
</file>